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PUBLICAÇÃO\"/>
    </mc:Choice>
  </mc:AlternateContent>
  <bookViews>
    <workbookView xWindow="0" yWindow="0" windowWidth="20490" windowHeight="7755"/>
  </bookViews>
  <sheets>
    <sheet name="Plan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F60" i="1"/>
  <c r="G60" i="1" s="1"/>
  <c r="E60" i="1"/>
  <c r="G59" i="1"/>
  <c r="G58" i="1"/>
  <c r="G57" i="1"/>
  <c r="G61" i="1" s="1"/>
  <c r="G55" i="1"/>
  <c r="G54" i="1"/>
  <c r="G53" i="1"/>
  <c r="G50" i="1"/>
  <c r="F49" i="1"/>
  <c r="G49" i="1" s="1"/>
  <c r="G48" i="1"/>
  <c r="G47" i="1"/>
  <c r="G46" i="1"/>
  <c r="G45" i="1"/>
  <c r="G44" i="1"/>
  <c r="G43" i="1"/>
  <c r="F43" i="1"/>
  <c r="F42" i="1"/>
  <c r="G42" i="1" s="1"/>
  <c r="G51" i="1" s="1"/>
  <c r="G39" i="1"/>
  <c r="F38" i="1"/>
  <c r="E38" i="1"/>
  <c r="G38" i="1" s="1"/>
  <c r="G40" i="1" s="1"/>
  <c r="F34" i="1"/>
  <c r="E34" i="1"/>
  <c r="G34" i="1" s="1"/>
  <c r="F33" i="1"/>
  <c r="E33" i="1"/>
  <c r="G33" i="1" s="1"/>
  <c r="F30" i="1"/>
  <c r="E30" i="1"/>
  <c r="G30" i="1" s="1"/>
  <c r="G29" i="1"/>
  <c r="F29" i="1"/>
  <c r="E29" i="1"/>
  <c r="G28" i="1"/>
  <c r="G31" i="1" s="1"/>
  <c r="E28" i="1"/>
  <c r="E25" i="1"/>
  <c r="G25" i="1" s="1"/>
  <c r="G24" i="1"/>
  <c r="F24" i="1"/>
  <c r="E24" i="1"/>
  <c r="G23" i="1"/>
  <c r="F23" i="1"/>
  <c r="E23" i="1"/>
  <c r="F22" i="1"/>
  <c r="E22" i="1"/>
  <c r="G22" i="1" s="1"/>
  <c r="F21" i="1"/>
  <c r="E21" i="1"/>
  <c r="G21" i="1" s="1"/>
  <c r="G20" i="1"/>
  <c r="F20" i="1"/>
  <c r="E20" i="1"/>
  <c r="C20" i="1"/>
  <c r="G19" i="1"/>
  <c r="F19" i="1"/>
  <c r="E19" i="1"/>
  <c r="G35" i="1" l="1"/>
  <c r="G26" i="1"/>
  <c r="D62" i="1" s="1"/>
  <c r="G67" i="1" l="1"/>
  <c r="D67" i="1"/>
  <c r="G65" i="1"/>
</calcChain>
</file>

<file path=xl/sharedStrings.xml><?xml version="1.0" encoding="utf-8"?>
<sst xmlns="http://schemas.openxmlformats.org/spreadsheetml/2006/main" count="133" uniqueCount="103">
  <si>
    <t>sinapi</t>
  </si>
  <si>
    <t>Data:01/08/2016</t>
  </si>
  <si>
    <t>PLANILHA ORÇAMENTÁRIA DE PREÇOS</t>
  </si>
  <si>
    <t>OBRA: REFORMA QUADRA POLIESPORTIVA</t>
  </si>
  <si>
    <t>PROPRIETÁRIO: INSTITUTO FEDERAL DE EDUCAÇÃO CIENCIA E TECNOLIGIA BAIANO - CAMPUS VALENÇA</t>
  </si>
  <si>
    <t>ITEM</t>
  </si>
  <si>
    <t>SINAP</t>
  </si>
  <si>
    <t>SERVIÇOS</t>
  </si>
  <si>
    <t>UNID.</t>
  </si>
  <si>
    <t>QUANT.</t>
  </si>
  <si>
    <t>UNIT.(R$)</t>
  </si>
  <si>
    <t>TOTAL   R$</t>
  </si>
  <si>
    <t>SERVIÇOS PRELIMINARES</t>
  </si>
  <si>
    <t>1.1</t>
  </si>
  <si>
    <t>74209/001</t>
  </si>
  <si>
    <t>PLACA DE OBRA EM CHAPA DE ACO GALVANIZADO</t>
  </si>
  <si>
    <t>m²</t>
  </si>
  <si>
    <t>1.2</t>
  </si>
  <si>
    <t>74210/001</t>
  </si>
  <si>
    <t>1.3</t>
  </si>
  <si>
    <t>RETIRADA DE ESQUADRIAS METÁLICAS</t>
  </si>
  <si>
    <t>1.4</t>
  </si>
  <si>
    <t>RETIRADA DE GRAMA EM PLACAS</t>
  </si>
  <si>
    <t>1.5</t>
  </si>
  <si>
    <t>REATERRO APILOADO EM CAMADAS 0,20M, UTILIZANDO MATERIAL ARGILO-ARENOSO ADQUIRIDO EM JAZIDA, JÁ CONSIDERANDO UM ACRÉSCIMO DE 25% NO VOLUME DO MATERIAL ADQUIRIDO, NÃO CONSIDERANDO O TRANSPORTE ATÉ O REATERRO</t>
  </si>
  <si>
    <t>m3</t>
  </si>
  <si>
    <t>1.6</t>
  </si>
  <si>
    <t>73904/001</t>
  </si>
  <si>
    <t>ATERRO APILOADO(MANUAL) EM CAMADAS DE 20 CM COM MATERIAL DE EMPRÉSTIMO.</t>
  </si>
  <si>
    <t>1.7</t>
  </si>
  <si>
    <t>LIMPEZA DE SUPERFICIES COM JATO DE ALTA PRESSAO DE AR E AGUA</t>
  </si>
  <si>
    <t>SUB-TOTAL</t>
  </si>
  <si>
    <t>PAVIMENTAÇÃO</t>
  </si>
  <si>
    <t>2.1</t>
  </si>
  <si>
    <t>74115/001</t>
  </si>
  <si>
    <t>EXECUÇÃO DE LASTRO EM CONCRETO (1:2,5:6), PREPARO MANUAL</t>
  </si>
  <si>
    <r>
      <t>m</t>
    </r>
    <r>
      <rPr>
        <vertAlign val="superscript"/>
        <sz val="10"/>
        <rFont val="Arial"/>
        <family val="2"/>
      </rPr>
      <t>2</t>
    </r>
  </si>
  <si>
    <t>2.2</t>
  </si>
  <si>
    <t>PISO EM CONCRETO 20 MPA USINADO, ESPESSURA 7CM E JUNTAS SERRADAS 2X2M, INCLUSO POLIMENTO COM DESEMPENADEIRA ELETRICA</t>
  </si>
  <si>
    <t>2.3</t>
  </si>
  <si>
    <t>73892/002</t>
  </si>
  <si>
    <t>EXECUÇÃO DE PASSEIO (CALÇADA) EM CONCRETO 12 MPA, TRAÇO 1:3:5 (CIMENTO/AREIA/BRITA), PREPARO MECÂNICO, ESPESSURA 7CM, COM JUNTA DE DILATAÇÃO EM MADEIRA, INCLUSO LANÇAMENTO E ADENSAMENTO</t>
  </si>
  <si>
    <t>ALAMBRADO</t>
  </si>
  <si>
    <t>3.1</t>
  </si>
  <si>
    <t>COMPOSIÇÃO</t>
  </si>
  <si>
    <t>ALAMBRADO PARA QUADRA POLIESPORTIVA, ESTRUTURADO POR TUBOS DE ACO GALVANIZADO, COM COSTURA, DIN 2440, DIAMETRO 3", COM TELA DE ARAME GALVANIZADO REVESTIDA COM PVC, FIO 14 BWG E MALHA QUADRADA 5X5CM - H = 4,00M</t>
  </si>
  <si>
    <t>m2</t>
  </si>
  <si>
    <t>3.2</t>
  </si>
  <si>
    <t>ALAMBRADO PARA QUADRA POLIESPORTIVA, ESTRUTURADO POR TUBOS DE ACO GALVANIZADO, COM COSTURA, DIN 2440, DIAMETRO 2", COM TELA DE ARAME GALVANIZADO REVESTIDA COM PVC, FIO 14 BWG E MALHA QUADRADA 5X5- H = 1,20M</t>
  </si>
  <si>
    <t>PINTURA</t>
  </si>
  <si>
    <t>4.1</t>
  </si>
  <si>
    <t>PINTURA ACRILICA EM PISO DE QUADRA DUAS DEMAOS</t>
  </si>
  <si>
    <t>4.2</t>
  </si>
  <si>
    <t>PINTURA  ACRÍLICA, DE FAIXAS DE DEMARCACAO, EM QUADRA POLIESPORTIVA, 5 CM DE LARGURA.</t>
  </si>
  <si>
    <t>m</t>
  </si>
  <si>
    <t>INSTALAÇÃO ELÉTRICA</t>
  </si>
  <si>
    <t>5.1</t>
  </si>
  <si>
    <t xml:space="preserve">POSTE DE AÇO CONICO CONTÍNUO CURVO SIMPLES, FLANGEADO, COM JANELA DE I NSPEÇÃO H=7M - FORNECIMENTO E INSTALACAO </t>
  </si>
  <si>
    <t>um</t>
  </si>
  <si>
    <t>5.2</t>
  </si>
  <si>
    <t>73855/001</t>
  </si>
  <si>
    <t>CHUMBADOR DE AÇO PARA FIXAÇÃO DE POSTE DE ACO RETO OU CURVO 7 A 9M COM FLANGE - FORNECIMENTO E INSTALACAO</t>
  </si>
  <si>
    <t>5.3</t>
  </si>
  <si>
    <t>CAIXA DE PASSAGEM 20X20X25 FUNDO BRITA COM TAMPA</t>
  </si>
  <si>
    <t>5.4</t>
  </si>
  <si>
    <t>74130/001</t>
  </si>
  <si>
    <t>DISJUNTOR TERMOMAGNETICO MONOPOLAR PADRAO NEMA (AMERICANO) 10 A 30A 240V, FORNECIMENTO E INSTALACAO</t>
  </si>
  <si>
    <t>5.5</t>
  </si>
  <si>
    <t>74130/005</t>
  </si>
  <si>
    <t xml:space="preserve">DISJUNTOR TERMOMAGNETICO TRIPOLAR PADRAO NEMA (AMERICANO) 60 A 100A 24 </t>
  </si>
  <si>
    <t>5.6</t>
  </si>
  <si>
    <t>QUADRO DE DISTRIBUICAO DE ENERGIA EM CHAPA DE ACO GALVANIZADO, PARA 12 DISJUNTORES TERMOMAGNETICOS MONOPOLARES, COM BARRAMENTO TRIFASICO E N EUTRO - FORNECIMENTO E INSTALACAO</t>
  </si>
  <si>
    <t>5.7</t>
  </si>
  <si>
    <t xml:space="preserve"> CABO DE COBRE FLEXÍVEL ISOLADO, 6 MM², ANTI-CHAMA 450/750 V, PARA CIRCUITOS TERMINAIS - FORNECIMENTO E INSTALAÇÃO. AF_12/2015</t>
  </si>
  <si>
    <t>5.8</t>
  </si>
  <si>
    <t>74246/001</t>
  </si>
  <si>
    <t xml:space="preserve">REFLETOR RETANGULAR FECHADO COM LAMPADA VAPOR METALICO 400 W </t>
  </si>
  <si>
    <t>5.9</t>
  </si>
  <si>
    <t xml:space="preserve"> ELETRODUTO DE ACO GALVANIZADO ELETROLITICO DN 50MM (2 ), TIPO SEMI-PES ADO - FORNECIMENTO E INSTALACAO</t>
  </si>
  <si>
    <t>ADMINISTRAÇÃO LOCAL</t>
  </si>
  <si>
    <t>6.1</t>
  </si>
  <si>
    <t>INS 2707</t>
  </si>
  <si>
    <t>Engenheiro</t>
  </si>
  <si>
    <t>h</t>
  </si>
  <si>
    <t>6.2</t>
  </si>
  <si>
    <t>INS 4083</t>
  </si>
  <si>
    <t>Encarregado</t>
  </si>
  <si>
    <t>COMPLEMENTARES</t>
  </si>
  <si>
    <t>7.1</t>
  </si>
  <si>
    <t>COT</t>
  </si>
  <si>
    <t>CONJUNTO PARA FUTSAL COM TRAVES OFICIAIS DE 3,00 X 2,00 M EM TUBO DE ACO GALVANIZADO 3" COM REQUADRO EM TUBO DE 1", PINTURA EM PRIMER COM TINTA ESMALTE SINTETICO E REDES DE POLIETILENO FIO 4 MM</t>
  </si>
  <si>
    <t>par</t>
  </si>
  <si>
    <t>7.2</t>
  </si>
  <si>
    <t>CONJUNTO PARA QUADRA DE VOLEI COM POSTES EM TUBO DE ACO GALVANIZADO 3", H =*255* CM, PINTURA EM TINTA ESMALTE SINTETICO, REDE DE NYLON COM 2 MM, MALHA 10 X 10 CM E ANTENAS OFICIAIS EM FIBRA DE VIDRO</t>
  </si>
  <si>
    <t>cj</t>
  </si>
  <si>
    <t>7.3</t>
  </si>
  <si>
    <t>PAR DE TABELAS DE BASQUETE EM COMPENSADO NAVAL DE *1,80 X 1,20* M, COM ARO DE METAL E REDE (SEM SUPORTE DE FIXACAO)</t>
  </si>
  <si>
    <t>7.4</t>
  </si>
  <si>
    <t>LIMPEZA FINAL DA OBRA</t>
  </si>
  <si>
    <t>TOTAL GERAL</t>
  </si>
  <si>
    <t>BDI</t>
  </si>
  <si>
    <t>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</si>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</sst>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;[Red]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my"/>
    </font>
    <font>
      <b/>
      <sz val="12"/>
      <name val="Army"/>
    </font>
    <font>
      <b/>
      <sz val="10"/>
      <name val="Arial"/>
      <family val="2"/>
    </font>
    <font>
      <sz val="14"/>
      <name val="Army"/>
    </font>
    <font>
      <u/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vertAlign val="superscript"/>
      <sz val="10"/>
      <name val="Arial"/>
      <family val="2"/>
    </font>
    <font>
      <sz val="9.5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7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2" fillId="0" borderId="0" xfId="0" applyFo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44" fontId="7" fillId="0" borderId="0" xfId="1" applyFont="1" applyFill="1" applyBorder="1" applyAlignment="1">
      <alignment horizontal="right"/>
    </xf>
    <xf numFmtId="0" fontId="8" fillId="0" borderId="0" xfId="0" applyFont="1"/>
    <xf numFmtId="44" fontId="2" fillId="0" borderId="0" xfId="1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44" fontId="2" fillId="0" borderId="0" xfId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44" fontId="5" fillId="0" borderId="2" xfId="1" applyFont="1" applyFill="1" applyBorder="1" applyAlignment="1">
      <alignment horizontal="right"/>
    </xf>
    <xf numFmtId="44" fontId="5" fillId="0" borderId="1" xfId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right"/>
    </xf>
    <xf numFmtId="44" fontId="2" fillId="0" borderId="3" xfId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2" fillId="0" borderId="5" xfId="0" applyFont="1" applyFill="1" applyBorder="1" applyAlignment="1">
      <alignment horizontal="left"/>
    </xf>
    <xf numFmtId="4" fontId="2" fillId="0" borderId="3" xfId="1" applyNumberFormat="1" applyFont="1" applyFill="1" applyBorder="1" applyAlignment="1">
      <alignment horizontal="right"/>
    </xf>
    <xf numFmtId="44" fontId="2" fillId="0" borderId="5" xfId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5" fillId="0" borderId="7" xfId="0" applyFont="1" applyFill="1" applyBorder="1" applyAlignment="1" applyProtection="1">
      <alignment horizontal="center"/>
    </xf>
    <xf numFmtId="165" fontId="2" fillId="0" borderId="5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7" xfId="1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4" fontId="2" fillId="0" borderId="5" xfId="1" applyNumberFormat="1" applyFont="1" applyFill="1" applyBorder="1" applyAlignment="1">
      <alignment horizontal="right"/>
    </xf>
    <xf numFmtId="44" fontId="5" fillId="0" borderId="5" xfId="1" applyFont="1" applyFill="1" applyBorder="1" applyAlignment="1">
      <alignment horizontal="right"/>
    </xf>
    <xf numFmtId="4" fontId="5" fillId="0" borderId="5" xfId="0" applyNumberFormat="1" applyFont="1" applyFill="1" applyBorder="1" applyAlignment="1">
      <alignment horizontal="right"/>
    </xf>
    <xf numFmtId="4" fontId="5" fillId="0" borderId="5" xfId="1" applyNumberFormat="1" applyFont="1" applyFill="1" applyBorder="1" applyAlignment="1">
      <alignment horizontal="right"/>
    </xf>
    <xf numFmtId="0" fontId="12" fillId="0" borderId="5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/>
    </xf>
    <xf numFmtId="0" fontId="2" fillId="0" borderId="5" xfId="0" applyFont="1" applyFill="1" applyBorder="1"/>
    <xf numFmtId="0" fontId="2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/>
    </xf>
    <xf numFmtId="4" fontId="2" fillId="0" borderId="8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43" fontId="5" fillId="0" borderId="8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44" fontId="5" fillId="0" borderId="11" xfId="1" applyFont="1" applyFill="1" applyBorder="1" applyAlignment="1">
      <alignment horizontal="center"/>
    </xf>
    <xf numFmtId="44" fontId="5" fillId="0" borderId="2" xfId="1" applyFont="1" applyFill="1" applyBorder="1" applyAlignment="1">
      <alignment horizontal="center"/>
    </xf>
    <xf numFmtId="44" fontId="5" fillId="0" borderId="12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right"/>
    </xf>
    <xf numFmtId="4" fontId="2" fillId="0" borderId="0" xfId="1" applyNumberFormat="1" applyFont="1" applyFill="1" applyBorder="1" applyAlignment="1">
      <alignment horizontal="right"/>
    </xf>
    <xf numFmtId="44" fontId="5" fillId="0" borderId="11" xfId="1" applyFont="1" applyFill="1" applyBorder="1" applyAlignment="1"/>
    <xf numFmtId="10" fontId="5" fillId="0" borderId="2" xfId="2" applyNumberFormat="1" applyFont="1" applyFill="1" applyBorder="1" applyAlignment="1">
      <alignment horizontal="right"/>
    </xf>
    <xf numFmtId="44" fontId="5" fillId="0" borderId="12" xfId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18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7</xdr:col>
      <xdr:colOff>400051</xdr:colOff>
      <xdr:row>6</xdr:row>
      <xdr:rowOff>187325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" y="161925"/>
          <a:ext cx="8429625" cy="11398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s%20Or&#231;ament&#225;rias/OR&#199;AMENTO%20QUADRA%20IF-VALEN&#199;A%20Final%20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ÁLCULO"/>
      <sheetName val="COMPOSIÇÃO"/>
      <sheetName val="BDI"/>
      <sheetName val="CRONOGRAMA"/>
      <sheetName val="COTAÇÃO ITENS COMPLEMENTARES"/>
      <sheetName val="Planilha1"/>
    </sheetNames>
    <sheetDataSet>
      <sheetData sheetId="0"/>
      <sheetData sheetId="1">
        <row r="17">
          <cell r="D17">
            <v>3</v>
          </cell>
        </row>
        <row r="19">
          <cell r="C19" t="str">
            <v>BARRACAO PARA DEPOSITO EM TABUAS DE MADEIRA, COBERTURA EM FIBROCIMENTO 4 MM,  INCLUSO PISO ARGAMASSA TRAÇO 1:6 (CIMENTO E AREIA)</v>
          </cell>
        </row>
        <row r="22">
          <cell r="D22">
            <v>14.52</v>
          </cell>
        </row>
        <row r="44">
          <cell r="D44">
            <v>271.3</v>
          </cell>
        </row>
        <row r="57">
          <cell r="D57">
            <v>109</v>
          </cell>
        </row>
        <row r="64">
          <cell r="D64">
            <v>7.4409999999999998</v>
          </cell>
        </row>
        <row r="87">
          <cell r="D87">
            <v>36.063999999999993</v>
          </cell>
        </row>
        <row r="92">
          <cell r="D92">
            <v>604.54000000000008</v>
          </cell>
        </row>
        <row r="100">
          <cell r="D100">
            <v>1.9548000000000003</v>
          </cell>
        </row>
        <row r="105">
          <cell r="D105">
            <v>604.54000000000008</v>
          </cell>
        </row>
        <row r="130">
          <cell r="D130">
            <v>259.62300000000005</v>
          </cell>
        </row>
        <row r="132">
          <cell r="D132">
            <v>63.5</v>
          </cell>
        </row>
        <row r="143">
          <cell r="D143">
            <v>625.80000000000007</v>
          </cell>
        </row>
        <row r="154">
          <cell r="D154">
            <v>625.80000000000007</v>
          </cell>
        </row>
        <row r="165">
          <cell r="D165">
            <v>9.4879999999999995</v>
          </cell>
        </row>
      </sheetData>
      <sheetData sheetId="2">
        <row r="16">
          <cell r="G16">
            <v>319.54648100000003</v>
          </cell>
        </row>
        <row r="38">
          <cell r="G38">
            <v>421.76439500000004</v>
          </cell>
        </row>
        <row r="62">
          <cell r="G62">
            <v>11.905100000000001</v>
          </cell>
        </row>
        <row r="67">
          <cell r="G67">
            <v>2.9775</v>
          </cell>
        </row>
        <row r="78">
          <cell r="G78">
            <v>42.820939999999993</v>
          </cell>
        </row>
        <row r="89">
          <cell r="G89">
            <v>103.6601</v>
          </cell>
        </row>
        <row r="101">
          <cell r="G101">
            <v>10.7206125</v>
          </cell>
        </row>
        <row r="120">
          <cell r="G120">
            <v>46.652799999999999</v>
          </cell>
        </row>
        <row r="126">
          <cell r="G126">
            <v>90.715300000000013</v>
          </cell>
        </row>
        <row r="144">
          <cell r="G144">
            <v>32.727201000000001</v>
          </cell>
        </row>
        <row r="162">
          <cell r="G162">
            <v>1.8467140000000002</v>
          </cell>
        </row>
        <row r="168">
          <cell r="G168">
            <v>205.6687</v>
          </cell>
        </row>
        <row r="179">
          <cell r="G179">
            <v>758.32474999999999</v>
          </cell>
        </row>
        <row r="185">
          <cell r="G185">
            <v>534.154</v>
          </cell>
        </row>
      </sheetData>
      <sheetData sheetId="3">
        <row r="36">
          <cell r="D36">
            <v>0.25658226468942358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topLeftCell="A52" workbookViewId="0">
      <selection activeCell="I57" sqref="I57"/>
    </sheetView>
  </sheetViews>
  <sheetFormatPr defaultRowHeight="15"/>
  <cols>
    <col min="3" max="3" width="19.42578125" customWidth="1"/>
    <col min="5" max="5" width="17" customWidth="1"/>
    <col min="6" max="6" width="22.28515625" customWidth="1"/>
    <col min="7" max="7" width="34.28515625" customWidth="1"/>
  </cols>
  <sheetData>
    <row r="1" spans="1:7">
      <c r="E1" s="1"/>
      <c r="F1" s="1"/>
      <c r="G1" s="1"/>
    </row>
    <row r="2" spans="1:7">
      <c r="A2" s="2"/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2"/>
      <c r="C4" s="2"/>
      <c r="D4" s="2"/>
      <c r="E4" s="2"/>
      <c r="F4" s="2"/>
      <c r="G4" s="2"/>
    </row>
    <row r="5" spans="1:7">
      <c r="A5" s="2"/>
      <c r="B5" s="2"/>
      <c r="C5" s="2"/>
      <c r="D5" s="2"/>
      <c r="E5" s="2"/>
      <c r="F5" s="2"/>
      <c r="G5" s="2"/>
    </row>
    <row r="6" spans="1:7">
      <c r="A6" s="2"/>
      <c r="B6" s="2"/>
      <c r="C6" s="2"/>
      <c r="D6" s="2"/>
      <c r="E6" s="2"/>
      <c r="F6" s="2"/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D9" t="s">
        <v>0</v>
      </c>
      <c r="E9" s="3">
        <v>42522</v>
      </c>
      <c r="F9" s="4" t="s">
        <v>1</v>
      </c>
      <c r="G9" s="5"/>
    </row>
    <row r="10" spans="1:7">
      <c r="A10" s="6" t="s">
        <v>2</v>
      </c>
      <c r="B10" s="6"/>
      <c r="C10" s="6"/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 ht="15.75">
      <c r="A12" s="7" t="s">
        <v>3</v>
      </c>
      <c r="B12" s="7"/>
      <c r="C12" s="7"/>
      <c r="D12" s="7"/>
      <c r="E12" s="7"/>
      <c r="F12" s="7"/>
      <c r="G12" s="7"/>
    </row>
    <row r="13" spans="1:7" ht="18">
      <c r="A13" s="8" t="s">
        <v>4</v>
      </c>
      <c r="B13" s="9"/>
      <c r="C13" s="10"/>
      <c r="D13" s="11"/>
      <c r="E13" s="12"/>
      <c r="F13" s="12"/>
      <c r="G13" s="12"/>
    </row>
    <row r="14" spans="1:7" ht="15.75">
      <c r="A14" s="9"/>
      <c r="B14" s="9"/>
      <c r="C14" s="9"/>
      <c r="D14" s="13"/>
      <c r="E14" s="4"/>
      <c r="F14" s="4"/>
      <c r="G14" s="4"/>
    </row>
    <row r="15" spans="1:7">
      <c r="A15" s="9"/>
      <c r="B15" s="9"/>
      <c r="C15" s="9"/>
      <c r="D15" s="9"/>
      <c r="E15" s="14"/>
      <c r="F15" s="14"/>
      <c r="G15" s="14"/>
    </row>
    <row r="16" spans="1:7">
      <c r="A16" s="15"/>
      <c r="B16" s="15"/>
      <c r="C16" s="15"/>
      <c r="D16" s="15"/>
      <c r="E16" s="16"/>
      <c r="F16" s="17"/>
      <c r="G16" s="17"/>
    </row>
    <row r="17" spans="1:7" ht="18">
      <c r="A17" s="18" t="s">
        <v>5</v>
      </c>
      <c r="B17" s="19" t="s">
        <v>6</v>
      </c>
      <c r="C17" s="20" t="s">
        <v>7</v>
      </c>
      <c r="D17" s="18" t="s">
        <v>8</v>
      </c>
      <c r="E17" s="21" t="s">
        <v>9</v>
      </c>
      <c r="F17" s="22" t="s">
        <v>10</v>
      </c>
      <c r="G17" s="23" t="s">
        <v>11</v>
      </c>
    </row>
    <row r="18" spans="1:7">
      <c r="A18" s="24">
        <v>1</v>
      </c>
      <c r="B18" s="25"/>
      <c r="C18" s="26" t="s">
        <v>12</v>
      </c>
      <c r="D18" s="25"/>
      <c r="E18" s="27"/>
      <c r="F18" s="28"/>
      <c r="G18" s="28"/>
    </row>
    <row r="19" spans="1:7">
      <c r="A19" s="29" t="s">
        <v>13</v>
      </c>
      <c r="B19" s="30" t="s">
        <v>14</v>
      </c>
      <c r="C19" s="31" t="s">
        <v>15</v>
      </c>
      <c r="D19" s="29" t="s">
        <v>16</v>
      </c>
      <c r="E19" s="27">
        <f>'[1]MEMÓRIA DE CÁLCULO'!D17</f>
        <v>3</v>
      </c>
      <c r="F19" s="32">
        <f>[1]COMPOSIÇÃO!G16</f>
        <v>319.54648100000003</v>
      </c>
      <c r="G19" s="33">
        <f>E19*F19</f>
        <v>958.63944300000003</v>
      </c>
    </row>
    <row r="20" spans="1:7" ht="294">
      <c r="A20" s="29" t="s">
        <v>17</v>
      </c>
      <c r="B20" s="30" t="s">
        <v>18</v>
      </c>
      <c r="C20" s="34" t="str">
        <f>'[1]MEMÓRIA DE CÁLCULO'!C19</f>
        <v>BARRACAO PARA DEPOSITO EM TABUAS DE MADEIRA, COBERTURA EM FIBROCIMENTO 4 MM,  INCLUSO PISO ARGAMASSA TRAÇO 1:6 (CIMENTO E AREIA)</v>
      </c>
      <c r="D20" s="29" t="s">
        <v>16</v>
      </c>
      <c r="E20" s="27">
        <f>'[1]MEMÓRIA DE CÁLCULO'!D22</f>
        <v>14.52</v>
      </c>
      <c r="F20" s="32">
        <f>[1]COMPOSIÇÃO!G38</f>
        <v>421.76439500000004</v>
      </c>
      <c r="G20" s="33">
        <f>E20*F20</f>
        <v>6124.0190154000002</v>
      </c>
    </row>
    <row r="21" spans="1:7">
      <c r="A21" s="29" t="s">
        <v>19</v>
      </c>
      <c r="B21" s="35">
        <v>85334</v>
      </c>
      <c r="C21" s="31" t="s">
        <v>20</v>
      </c>
      <c r="D21" s="29" t="s">
        <v>16</v>
      </c>
      <c r="E21" s="36">
        <f>'[1]MEMÓRIA DE CÁLCULO'!D44</f>
        <v>271.3</v>
      </c>
      <c r="F21" s="32">
        <f>[1]COMPOSIÇÃO!G62</f>
        <v>11.905100000000001</v>
      </c>
      <c r="G21" s="33">
        <f t="shared" ref="G21:G25" si="0">E21*F21</f>
        <v>3229.8536300000005</v>
      </c>
    </row>
    <row r="22" spans="1:7">
      <c r="A22" s="29" t="s">
        <v>21</v>
      </c>
      <c r="B22" s="35">
        <v>85184</v>
      </c>
      <c r="C22" s="31" t="s">
        <v>22</v>
      </c>
      <c r="D22" s="29" t="s">
        <v>16</v>
      </c>
      <c r="E22" s="36">
        <f>'[1]MEMÓRIA DE CÁLCULO'!D57</f>
        <v>109</v>
      </c>
      <c r="F22" s="32">
        <f>[1]COMPOSIÇÃO!G67</f>
        <v>2.9775</v>
      </c>
      <c r="G22" s="33">
        <f t="shared" si="0"/>
        <v>324.54750000000001</v>
      </c>
    </row>
    <row r="23" spans="1:7" ht="409.6">
      <c r="A23" s="29" t="s">
        <v>23</v>
      </c>
      <c r="B23" s="30">
        <v>5719</v>
      </c>
      <c r="C23" s="34" t="s">
        <v>24</v>
      </c>
      <c r="D23" s="29" t="s">
        <v>25</v>
      </c>
      <c r="E23" s="27">
        <f>'[1]MEMÓRIA DE CÁLCULO'!D64</f>
        <v>7.4409999999999998</v>
      </c>
      <c r="F23" s="32">
        <f>[1]COMPOSIÇÃO!G120</f>
        <v>46.652799999999999</v>
      </c>
      <c r="G23" s="33">
        <f t="shared" si="0"/>
        <v>347.14348480000001</v>
      </c>
    </row>
    <row r="24" spans="1:7" ht="141">
      <c r="A24" s="29" t="s">
        <v>26</v>
      </c>
      <c r="B24" s="37" t="s">
        <v>27</v>
      </c>
      <c r="C24" s="34" t="s">
        <v>28</v>
      </c>
      <c r="D24" s="29" t="s">
        <v>16</v>
      </c>
      <c r="E24" s="38">
        <f>'[1]MEMÓRIA DE CÁLCULO'!D87</f>
        <v>36.063999999999993</v>
      </c>
      <c r="F24" s="39">
        <f>[1]COMPOSIÇÃO!G126</f>
        <v>90.715300000000013</v>
      </c>
      <c r="G24" s="33">
        <f t="shared" si="0"/>
        <v>3271.5565791999998</v>
      </c>
    </row>
    <row r="25" spans="1:7">
      <c r="A25" s="29" t="s">
        <v>29</v>
      </c>
      <c r="B25" s="35">
        <v>73806</v>
      </c>
      <c r="C25" s="31" t="s">
        <v>30</v>
      </c>
      <c r="D25" s="29" t="s">
        <v>16</v>
      </c>
      <c r="E25" s="36">
        <f>'[1]MEMÓRIA DE CÁLCULO'!D92</f>
        <v>604.54000000000008</v>
      </c>
      <c r="F25" s="32">
        <v>1.23</v>
      </c>
      <c r="G25" s="33">
        <f t="shared" si="0"/>
        <v>743.58420000000012</v>
      </c>
    </row>
    <row r="26" spans="1:7">
      <c r="A26" s="29"/>
      <c r="B26" s="37"/>
      <c r="C26" s="40" t="s">
        <v>31</v>
      </c>
      <c r="D26" s="29"/>
      <c r="E26" s="36"/>
      <c r="F26" s="41"/>
      <c r="G26" s="42">
        <f>SUM(G19:G25)</f>
        <v>14999.343852400001</v>
      </c>
    </row>
    <row r="27" spans="1:7">
      <c r="A27" s="37">
        <v>2</v>
      </c>
      <c r="B27" s="29"/>
      <c r="C27" s="40" t="s">
        <v>32</v>
      </c>
      <c r="D27" s="29"/>
      <c r="E27" s="38"/>
      <c r="F27" s="41"/>
      <c r="G27" s="42"/>
    </row>
    <row r="28" spans="1:7" ht="128.25">
      <c r="A28" s="29" t="s">
        <v>33</v>
      </c>
      <c r="B28" s="37" t="s">
        <v>34</v>
      </c>
      <c r="C28" s="34" t="s">
        <v>35</v>
      </c>
      <c r="D28" s="29" t="s">
        <v>36</v>
      </c>
      <c r="E28" s="38">
        <f>'[1]MEMÓRIA DE CÁLCULO'!D100</f>
        <v>1.9548000000000003</v>
      </c>
      <c r="F28" s="39">
        <v>337.27</v>
      </c>
      <c r="G28" s="33">
        <f t="shared" ref="G28:G30" si="1">E28*F28</f>
        <v>659.2953960000001</v>
      </c>
    </row>
    <row r="29" spans="1:7" ht="281.25">
      <c r="A29" s="29" t="s">
        <v>37</v>
      </c>
      <c r="B29" s="37">
        <v>84212</v>
      </c>
      <c r="C29" s="34" t="s">
        <v>38</v>
      </c>
      <c r="D29" s="29" t="s">
        <v>36</v>
      </c>
      <c r="E29" s="38">
        <f>'[1]MEMÓRIA DE CÁLCULO'!D105</f>
        <v>604.54000000000008</v>
      </c>
      <c r="F29" s="39">
        <f>[1]COMPOSIÇÃO!G78</f>
        <v>42.820939999999993</v>
      </c>
      <c r="G29" s="33">
        <f t="shared" si="1"/>
        <v>25886.9710676</v>
      </c>
    </row>
    <row r="30" spans="1:7" ht="409.6">
      <c r="A30" s="29" t="s">
        <v>39</v>
      </c>
      <c r="B30" s="37" t="s">
        <v>40</v>
      </c>
      <c r="C30" s="34" t="s">
        <v>41</v>
      </c>
      <c r="D30" s="29" t="s">
        <v>36</v>
      </c>
      <c r="E30" s="38">
        <f>'[1]MEMÓRIA DE CÁLCULO'!D165</f>
        <v>9.4879999999999995</v>
      </c>
      <c r="F30" s="41">
        <f>[1]COMPOSIÇÃO!G144</f>
        <v>32.727201000000001</v>
      </c>
      <c r="G30" s="33">
        <f t="shared" si="1"/>
        <v>310.515683088</v>
      </c>
    </row>
    <row r="31" spans="1:7">
      <c r="A31" s="29"/>
      <c r="B31" s="37"/>
      <c r="C31" s="40" t="s">
        <v>31</v>
      </c>
      <c r="D31" s="29"/>
      <c r="E31" s="38"/>
      <c r="F31" s="41"/>
      <c r="G31" s="42">
        <f>SUM(G28:G30)</f>
        <v>26856.782146688001</v>
      </c>
    </row>
    <row r="32" spans="1:7">
      <c r="A32" s="37">
        <v>3</v>
      </c>
      <c r="B32" s="37"/>
      <c r="C32" s="40" t="s">
        <v>42</v>
      </c>
      <c r="D32" s="29"/>
      <c r="E32" s="43"/>
      <c r="F32" s="44"/>
      <c r="G32" s="42"/>
    </row>
    <row r="33" spans="1:7" ht="409.6">
      <c r="A33" s="29" t="s">
        <v>43</v>
      </c>
      <c r="B33" s="37" t="s">
        <v>44</v>
      </c>
      <c r="C33" s="34" t="s">
        <v>45</v>
      </c>
      <c r="D33" s="29" t="s">
        <v>46</v>
      </c>
      <c r="E33" s="38">
        <f>'[1]MEMÓRIA DE CÁLCULO'!D130</f>
        <v>259.62300000000005</v>
      </c>
      <c r="F33" s="41">
        <f>[1]COMPOSIÇÃO!G89</f>
        <v>103.6601</v>
      </c>
      <c r="G33" s="33">
        <f t="shared" ref="G33:G34" si="2">E33*F33</f>
        <v>26912.546142300005</v>
      </c>
    </row>
    <row r="34" spans="1:7" ht="409.6">
      <c r="A34" s="29" t="s">
        <v>47</v>
      </c>
      <c r="B34" s="37" t="s">
        <v>44</v>
      </c>
      <c r="C34" s="45" t="s">
        <v>48</v>
      </c>
      <c r="D34" s="29" t="s">
        <v>36</v>
      </c>
      <c r="E34" s="38">
        <f>'[1]MEMÓRIA DE CÁLCULO'!D132</f>
        <v>63.5</v>
      </c>
      <c r="F34" s="41">
        <f>[1]COMPOSIÇÃO!G89</f>
        <v>103.6601</v>
      </c>
      <c r="G34" s="33">
        <f t="shared" si="2"/>
        <v>6582.4163500000004</v>
      </c>
    </row>
    <row r="35" spans="1:7">
      <c r="A35" s="29"/>
      <c r="B35" s="37"/>
      <c r="C35" s="40" t="s">
        <v>31</v>
      </c>
      <c r="D35" s="29"/>
      <c r="E35" s="38"/>
      <c r="F35" s="41"/>
      <c r="G35" s="42">
        <f>G33+G34</f>
        <v>33494.962492300008</v>
      </c>
    </row>
    <row r="36" spans="1:7">
      <c r="A36" s="29"/>
      <c r="B36" s="37"/>
      <c r="C36" s="40"/>
      <c r="D36" s="29"/>
      <c r="E36" s="38"/>
      <c r="F36" s="41"/>
      <c r="G36" s="42"/>
    </row>
    <row r="37" spans="1:7">
      <c r="A37" s="37">
        <v>4</v>
      </c>
      <c r="B37" s="37"/>
      <c r="C37" s="40" t="s">
        <v>49</v>
      </c>
      <c r="D37" s="29"/>
      <c r="E37" s="43"/>
      <c r="F37" s="44"/>
      <c r="G37" s="42"/>
    </row>
    <row r="38" spans="1:7">
      <c r="A38" s="29" t="s">
        <v>50</v>
      </c>
      <c r="B38" s="37">
        <v>74245</v>
      </c>
      <c r="C38" s="31" t="s">
        <v>51</v>
      </c>
      <c r="D38" s="29" t="s">
        <v>36</v>
      </c>
      <c r="E38" s="38">
        <f>'[1]MEMÓRIA DE CÁLCULO'!D143</f>
        <v>625.80000000000007</v>
      </c>
      <c r="F38" s="41">
        <f>[1]COMPOSIÇÃO!G101</f>
        <v>10.7206125</v>
      </c>
      <c r="G38" s="33">
        <f t="shared" ref="G38:G39" si="3">E38*F38</f>
        <v>6708.9593025000004</v>
      </c>
    </row>
    <row r="39" spans="1:7" ht="179.25">
      <c r="A39" s="29" t="s">
        <v>52</v>
      </c>
      <c r="B39" s="37">
        <v>41595</v>
      </c>
      <c r="C39" s="34" t="s">
        <v>53</v>
      </c>
      <c r="D39" s="29" t="s">
        <v>54</v>
      </c>
      <c r="E39" s="38">
        <v>655</v>
      </c>
      <c r="F39" s="41">
        <v>8.1199999999999992</v>
      </c>
      <c r="G39" s="33">
        <f t="shared" si="3"/>
        <v>5318.5999999999995</v>
      </c>
    </row>
    <row r="40" spans="1:7">
      <c r="A40" s="29"/>
      <c r="B40" s="37"/>
      <c r="C40" s="40" t="s">
        <v>31</v>
      </c>
      <c r="D40" s="29"/>
      <c r="E40" s="38"/>
      <c r="F40" s="41"/>
      <c r="G40" s="42">
        <f>G38+G39</f>
        <v>12027.5593025</v>
      </c>
    </row>
    <row r="41" spans="1:7">
      <c r="A41" s="37">
        <v>5</v>
      </c>
      <c r="B41" s="37"/>
      <c r="C41" s="40" t="s">
        <v>55</v>
      </c>
      <c r="D41" s="29"/>
      <c r="E41" s="43"/>
      <c r="F41" s="44"/>
      <c r="G41" s="42"/>
    </row>
    <row r="42" spans="1:7" ht="255.75">
      <c r="A42" s="29" t="s">
        <v>56</v>
      </c>
      <c r="B42" s="37" t="s">
        <v>44</v>
      </c>
      <c r="C42" s="34" t="s">
        <v>57</v>
      </c>
      <c r="D42" s="29" t="s">
        <v>58</v>
      </c>
      <c r="E42" s="38">
        <v>6</v>
      </c>
      <c r="F42" s="41">
        <f>[1]COMPOSIÇÃO!G179</f>
        <v>758.32474999999999</v>
      </c>
      <c r="G42" s="33">
        <f t="shared" ref="G42:G50" si="4">E42*F42</f>
        <v>4549.9485000000004</v>
      </c>
    </row>
    <row r="43" spans="1:7" ht="243">
      <c r="A43" s="29" t="s">
        <v>59</v>
      </c>
      <c r="B43" s="37" t="s">
        <v>60</v>
      </c>
      <c r="C43" s="34" t="s">
        <v>61</v>
      </c>
      <c r="D43" s="29" t="s">
        <v>58</v>
      </c>
      <c r="E43" s="38">
        <v>6</v>
      </c>
      <c r="F43" s="41">
        <f>[1]COMPOSIÇÃO!G185</f>
        <v>534.154</v>
      </c>
      <c r="G43" s="33">
        <f t="shared" si="4"/>
        <v>3204.924</v>
      </c>
    </row>
    <row r="44" spans="1:7">
      <c r="A44" s="29" t="s">
        <v>62</v>
      </c>
      <c r="B44" s="37">
        <v>83443</v>
      </c>
      <c r="C44" s="31" t="s">
        <v>63</v>
      </c>
      <c r="D44" s="29" t="s">
        <v>58</v>
      </c>
      <c r="E44" s="38">
        <v>9</v>
      </c>
      <c r="F44" s="41">
        <v>39.32</v>
      </c>
      <c r="G44" s="33">
        <f t="shared" si="4"/>
        <v>353.88</v>
      </c>
    </row>
    <row r="45" spans="1:7" ht="230.25">
      <c r="A45" s="29" t="s">
        <v>64</v>
      </c>
      <c r="B45" s="37" t="s">
        <v>65</v>
      </c>
      <c r="C45" s="34" t="s">
        <v>66</v>
      </c>
      <c r="D45" s="29" t="s">
        <v>58</v>
      </c>
      <c r="E45" s="38">
        <v>8</v>
      </c>
      <c r="F45" s="41">
        <v>12.05</v>
      </c>
      <c r="G45" s="33">
        <f t="shared" si="4"/>
        <v>96.4</v>
      </c>
    </row>
    <row r="46" spans="1:7" ht="166.5">
      <c r="A46" s="29" t="s">
        <v>67</v>
      </c>
      <c r="B46" s="37" t="s">
        <v>68</v>
      </c>
      <c r="C46" s="34" t="s">
        <v>69</v>
      </c>
      <c r="D46" s="29" t="s">
        <v>58</v>
      </c>
      <c r="E46" s="38">
        <v>1</v>
      </c>
      <c r="F46" s="41">
        <v>105.96</v>
      </c>
      <c r="G46" s="33">
        <f t="shared" si="4"/>
        <v>105.96</v>
      </c>
    </row>
    <row r="47" spans="1:7" ht="383.25">
      <c r="A47" s="29" t="s">
        <v>70</v>
      </c>
      <c r="B47" s="37">
        <v>83463</v>
      </c>
      <c r="C47" s="34" t="s">
        <v>71</v>
      </c>
      <c r="D47" s="29" t="s">
        <v>58</v>
      </c>
      <c r="E47" s="38">
        <v>1</v>
      </c>
      <c r="F47" s="41">
        <v>307.36</v>
      </c>
      <c r="G47" s="33">
        <f t="shared" si="4"/>
        <v>307.36</v>
      </c>
    </row>
    <row r="48" spans="1:7" ht="281.25">
      <c r="A48" s="29" t="s">
        <v>72</v>
      </c>
      <c r="B48" s="37">
        <v>91930</v>
      </c>
      <c r="C48" s="34" t="s">
        <v>73</v>
      </c>
      <c r="D48" s="29" t="s">
        <v>54</v>
      </c>
      <c r="E48" s="38">
        <v>508</v>
      </c>
      <c r="F48" s="41">
        <v>4.9400000000000004</v>
      </c>
      <c r="G48" s="33">
        <f t="shared" si="4"/>
        <v>2509.52</v>
      </c>
    </row>
    <row r="49" spans="1:7" ht="141">
      <c r="A49" s="29" t="s">
        <v>74</v>
      </c>
      <c r="B49" s="37" t="s">
        <v>75</v>
      </c>
      <c r="C49" s="34" t="s">
        <v>76</v>
      </c>
      <c r="D49" s="29" t="s">
        <v>58</v>
      </c>
      <c r="E49" s="38">
        <v>6</v>
      </c>
      <c r="F49" s="41">
        <f>[1]COMPOSIÇÃO!G168</f>
        <v>205.6687</v>
      </c>
      <c r="G49" s="33">
        <f t="shared" si="4"/>
        <v>1234.0122000000001</v>
      </c>
    </row>
    <row r="50" spans="1:7" ht="243">
      <c r="A50" s="29" t="s">
        <v>77</v>
      </c>
      <c r="B50" s="37">
        <v>72311</v>
      </c>
      <c r="C50" s="34" t="s">
        <v>78</v>
      </c>
      <c r="D50" s="29" t="s">
        <v>54</v>
      </c>
      <c r="E50" s="38">
        <v>108</v>
      </c>
      <c r="F50" s="41">
        <v>35.700000000000003</v>
      </c>
      <c r="G50" s="33">
        <f t="shared" si="4"/>
        <v>3855.6000000000004</v>
      </c>
    </row>
    <row r="51" spans="1:7">
      <c r="A51" s="29"/>
      <c r="B51" s="37"/>
      <c r="C51" s="40" t="s">
        <v>31</v>
      </c>
      <c r="D51" s="29"/>
      <c r="E51" s="38"/>
      <c r="F51" s="41"/>
      <c r="G51" s="42">
        <f>SUM(G42:G50)</f>
        <v>16217.604700000002</v>
      </c>
    </row>
    <row r="52" spans="1:7">
      <c r="A52" s="24">
        <v>6</v>
      </c>
      <c r="B52" s="24"/>
      <c r="C52" s="46" t="s">
        <v>79</v>
      </c>
      <c r="D52" s="25"/>
      <c r="E52" s="27"/>
      <c r="F52" s="32"/>
      <c r="G52" s="28"/>
    </row>
    <row r="53" spans="1:7">
      <c r="A53" s="29" t="s">
        <v>80</v>
      </c>
      <c r="B53" s="37" t="s">
        <v>81</v>
      </c>
      <c r="C53" s="47" t="s">
        <v>82</v>
      </c>
      <c r="D53" s="29" t="s">
        <v>83</v>
      </c>
      <c r="E53" s="36">
        <v>110</v>
      </c>
      <c r="F53" s="41">
        <v>86.08</v>
      </c>
      <c r="G53" s="33">
        <f>F53*E53</f>
        <v>9468.7999999999993</v>
      </c>
    </row>
    <row r="54" spans="1:7">
      <c r="A54" s="29" t="s">
        <v>84</v>
      </c>
      <c r="B54" s="37" t="s">
        <v>85</v>
      </c>
      <c r="C54" s="47" t="s">
        <v>86</v>
      </c>
      <c r="D54" s="29" t="s">
        <v>83</v>
      </c>
      <c r="E54" s="36">
        <v>330</v>
      </c>
      <c r="F54" s="41">
        <v>19.760000000000002</v>
      </c>
      <c r="G54" s="33">
        <f>F54*E54</f>
        <v>6520.8</v>
      </c>
    </row>
    <row r="55" spans="1:7">
      <c r="A55" s="48"/>
      <c r="B55" s="49"/>
      <c r="C55" s="50" t="s">
        <v>31</v>
      </c>
      <c r="D55" s="48"/>
      <c r="E55" s="51"/>
      <c r="F55" s="52"/>
      <c r="G55" s="53">
        <f>G54+G53</f>
        <v>15989.599999999999</v>
      </c>
    </row>
    <row r="56" spans="1:7">
      <c r="A56" s="24">
        <v>7</v>
      </c>
      <c r="B56" s="24"/>
      <c r="C56" s="46" t="s">
        <v>87</v>
      </c>
      <c r="D56" s="25"/>
      <c r="E56" s="27"/>
      <c r="F56" s="32"/>
      <c r="G56" s="28"/>
    </row>
    <row r="57" spans="1:7" ht="408.75">
      <c r="A57" s="29" t="s">
        <v>88</v>
      </c>
      <c r="B57" s="37" t="s">
        <v>89</v>
      </c>
      <c r="C57" s="34" t="s">
        <v>90</v>
      </c>
      <c r="D57" s="29" t="s">
        <v>91</v>
      </c>
      <c r="E57" s="38">
        <v>1</v>
      </c>
      <c r="F57" s="41">
        <v>1946.9</v>
      </c>
      <c r="G57" s="33">
        <f t="shared" ref="G57:G59" si="5">F57*E57</f>
        <v>1946.9</v>
      </c>
    </row>
    <row r="58" spans="1:7" ht="409.6">
      <c r="A58" s="29" t="s">
        <v>92</v>
      </c>
      <c r="B58" s="37" t="s">
        <v>89</v>
      </c>
      <c r="C58" s="34" t="s">
        <v>93</v>
      </c>
      <c r="D58" s="29" t="s">
        <v>94</v>
      </c>
      <c r="E58" s="38">
        <v>1</v>
      </c>
      <c r="F58" s="41">
        <v>1181.94</v>
      </c>
      <c r="G58" s="33">
        <f t="shared" si="5"/>
        <v>1181.94</v>
      </c>
    </row>
    <row r="59" spans="1:7" ht="243">
      <c r="A59" s="29" t="s">
        <v>95</v>
      </c>
      <c r="B59" s="37" t="s">
        <v>89</v>
      </c>
      <c r="C59" s="34" t="s">
        <v>96</v>
      </c>
      <c r="D59" s="29" t="s">
        <v>91</v>
      </c>
      <c r="E59" s="38">
        <v>1</v>
      </c>
      <c r="F59" s="41">
        <v>1143.99</v>
      </c>
      <c r="G59" s="33">
        <f t="shared" si="5"/>
        <v>1143.99</v>
      </c>
    </row>
    <row r="60" spans="1:7">
      <c r="A60" s="29" t="s">
        <v>97</v>
      </c>
      <c r="B60" s="37">
        <v>9537</v>
      </c>
      <c r="C60" s="47" t="s">
        <v>98</v>
      </c>
      <c r="D60" s="29" t="s">
        <v>36</v>
      </c>
      <c r="E60" s="36">
        <f>'[1]MEMÓRIA DE CÁLCULO'!D154</f>
        <v>625.80000000000007</v>
      </c>
      <c r="F60" s="41">
        <f>[1]COMPOSIÇÃO!G162</f>
        <v>1.8467140000000002</v>
      </c>
      <c r="G60" s="33">
        <f>F60*E60</f>
        <v>1155.6736212000003</v>
      </c>
    </row>
    <row r="61" spans="1:7">
      <c r="A61" s="48"/>
      <c r="B61" s="49"/>
      <c r="C61" s="50" t="s">
        <v>31</v>
      </c>
      <c r="D61" s="48"/>
      <c r="E61" s="51"/>
      <c r="F61" s="52"/>
      <c r="G61" s="54">
        <f>G57+G58+G59+G60</f>
        <v>5428.5036212000005</v>
      </c>
    </row>
    <row r="62" spans="1:7">
      <c r="A62" s="55"/>
      <c r="B62" s="56"/>
      <c r="C62" s="57" t="s">
        <v>99</v>
      </c>
      <c r="D62" s="58">
        <f>G26+G31+G35+G40+G51+G55+G61</f>
        <v>125014.356115088</v>
      </c>
      <c r="E62" s="59"/>
      <c r="F62" s="59"/>
      <c r="G62" s="60"/>
    </row>
    <row r="63" spans="1:7">
      <c r="A63" s="61"/>
      <c r="B63" s="62"/>
      <c r="C63" s="63"/>
      <c r="D63" s="61"/>
      <c r="E63" s="64"/>
      <c r="F63" s="65"/>
      <c r="G63" s="17"/>
    </row>
    <row r="64" spans="1:7">
      <c r="A64" s="61"/>
      <c r="B64" s="62"/>
      <c r="C64" s="63"/>
      <c r="D64" s="61"/>
      <c r="E64" s="64"/>
      <c r="F64" s="65"/>
      <c r="G64" s="17"/>
    </row>
    <row r="65" spans="1:7">
      <c r="A65" s="62"/>
      <c r="B65" s="62"/>
      <c r="C65" s="57" t="s">
        <v>100</v>
      </c>
      <c r="D65" s="66" t="s">
        <v>101</v>
      </c>
      <c r="E65" s="67">
        <f>[1]BDI!D36</f>
        <v>0.25658226468942358</v>
      </c>
      <c r="F65" s="22"/>
      <c r="G65" s="68">
        <f>D62*E65</f>
        <v>32076.466610699368</v>
      </c>
    </row>
    <row r="66" spans="1:7">
      <c r="A66" s="62"/>
      <c r="B66" s="61"/>
      <c r="C66" s="69"/>
      <c r="D66" s="61"/>
      <c r="E66" s="64"/>
      <c r="F66" s="65"/>
      <c r="G66" s="17"/>
    </row>
    <row r="67" spans="1:7">
      <c r="A67" s="62"/>
      <c r="B67" s="70"/>
      <c r="C67" s="57" t="s">
        <v>102</v>
      </c>
      <c r="D67" s="58">
        <f>D62+G65</f>
        <v>157090.82272578735</v>
      </c>
      <c r="E67" s="59"/>
      <c r="F67" s="59"/>
      <c r="G67" s="60">
        <f>D62+G65</f>
        <v>157090.82272578735</v>
      </c>
    </row>
  </sheetData>
  <mergeCells count="8">
    <mergeCell ref="D62:G62"/>
    <mergeCell ref="D67:G67"/>
    <mergeCell ref="A2:G8"/>
    <mergeCell ref="F9:G9"/>
    <mergeCell ref="A10:G11"/>
    <mergeCell ref="A12:G12"/>
    <mergeCell ref="E14:G14"/>
    <mergeCell ref="E15:G15"/>
  </mergeCells>
  <conditionalFormatting sqref="B25 B21">
    <cfRule type="expression" dxfId="17" priority="9" stopIfTrue="1">
      <formula>$O21=1</formula>
    </cfRule>
  </conditionalFormatting>
  <conditionalFormatting sqref="B19">
    <cfRule type="expression" dxfId="15" priority="8" stopIfTrue="1">
      <formula>$O19=1</formula>
    </cfRule>
  </conditionalFormatting>
  <conditionalFormatting sqref="B21 B25">
    <cfRule type="expression" dxfId="13" priority="7" stopIfTrue="1">
      <formula>$O21=1</formula>
    </cfRule>
  </conditionalFormatting>
  <conditionalFormatting sqref="B22">
    <cfRule type="expression" dxfId="11" priority="6" stopIfTrue="1">
      <formula>$O22=1</formula>
    </cfRule>
  </conditionalFormatting>
  <conditionalFormatting sqref="B22">
    <cfRule type="expression" dxfId="9" priority="5" stopIfTrue="1">
      <formula>$O22=1</formula>
    </cfRule>
  </conditionalFormatting>
  <conditionalFormatting sqref="B23">
    <cfRule type="expression" dxfId="7" priority="4" stopIfTrue="1">
      <formula>$O23=1</formula>
    </cfRule>
  </conditionalFormatting>
  <conditionalFormatting sqref="B23">
    <cfRule type="expression" dxfId="5" priority="3" stopIfTrue="1">
      <formula>$O23=1</formula>
    </cfRule>
  </conditionalFormatting>
  <conditionalFormatting sqref="B20">
    <cfRule type="expression" dxfId="3" priority="1" stopIfTrue="1">
      <formula>$O20=1</formula>
    </cfRule>
  </conditionalFormatting>
  <conditionalFormatting sqref="B20">
    <cfRule type="expression" dxfId="1" priority="2" stopIfTrue="1">
      <formula>$O20=1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2017-01-04T12:38:16Z</dcterms:created>
  <dcterms:modified xsi:type="dcterms:W3CDTF">2017-01-04T12:39:36Z</dcterms:modified>
</cp:coreProperties>
</file>